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TAB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<sst xmlns="http://schemas.openxmlformats.org/spreadsheetml/2006/main" count="75" uniqueCount="50">
  <si>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orná</t>
  </si>
  <si>
    <t>II.</t>
  </si>
  <si>
    <t>V.</t>
  </si>
  <si>
    <t>TTP</t>
  </si>
  <si>
    <t>I.</t>
  </si>
  <si>
    <t>III.</t>
  </si>
  <si>
    <t>str. č. 1</t>
  </si>
  <si>
    <t>Celkový</t>
  </si>
  <si>
    <t>Zábor ZPF podle jednolivých kultur (ha)</t>
  </si>
  <si>
    <t>Zábor ZPF podlé tříd ochrany (ha)</t>
  </si>
  <si>
    <t>Číslo</t>
  </si>
  <si>
    <t xml:space="preserve">Způsob využití </t>
  </si>
  <si>
    <t>k.ú.</t>
  </si>
  <si>
    <t>zábor ZPF</t>
  </si>
  <si>
    <t>chmelnice</t>
  </si>
  <si>
    <t>vinice</t>
  </si>
  <si>
    <t>zahrady</t>
  </si>
  <si>
    <t>ovocné</t>
  </si>
  <si>
    <t>IV.</t>
  </si>
  <si>
    <t>lokality</t>
  </si>
  <si>
    <t>plochy</t>
  </si>
  <si>
    <t>(ha)</t>
  </si>
  <si>
    <t>půda</t>
  </si>
  <si>
    <t>sady</t>
  </si>
  <si>
    <t>Plochy veř.prostr.</t>
  </si>
  <si>
    <t>Plochy veř.prostr.celkem</t>
  </si>
  <si>
    <r>
      <t xml:space="preserve">Katastrální území: </t>
    </r>
    <r>
      <rPr>
        <i/>
        <sz val="10"/>
        <rFont val="Arial"/>
        <family val="2"/>
      </rPr>
      <t>Velký Luh</t>
    </r>
  </si>
  <si>
    <t>Plochy rekrece</t>
  </si>
  <si>
    <t>V. L.</t>
  </si>
  <si>
    <t>Plochy rekreace celkem</t>
  </si>
  <si>
    <t>Plochy obč. vybavení</t>
  </si>
  <si>
    <t>Plochy obč.vybav.celkem</t>
  </si>
  <si>
    <t>Plochy dopravy</t>
  </si>
  <si>
    <t xml:space="preserve">Plochy dopravy celkem </t>
  </si>
  <si>
    <t>CELKEM ZPF</t>
  </si>
  <si>
    <t>Plochy těžby zast.</t>
  </si>
  <si>
    <t>13a, 13b</t>
  </si>
  <si>
    <t>Plochy těžby zast. celkem</t>
  </si>
  <si>
    <t>Plochy těžby nezast.</t>
  </si>
  <si>
    <t>Vyhodnocení předpokládaných důsledků navrhovaného řešení na zemědělský půdní fond</t>
  </si>
  <si>
    <t>CELKEM ÚP</t>
  </si>
  <si>
    <t>15a, 15b</t>
  </si>
  <si>
    <t>14a,14b,14c</t>
  </si>
  <si>
    <t>Plochy vodní</t>
  </si>
  <si>
    <t>Předchozí</t>
  </si>
  <si>
    <t>zábor</t>
  </si>
  <si>
    <t>Rozvoj pro těžbu nerostů - ochranný val:</t>
  </si>
  <si>
    <t>Rozvoj pro těžbu nerostů - lomy:</t>
  </si>
  <si>
    <t>Rozvoj pro těžbu nerostů - lomy celkem</t>
  </si>
  <si>
    <t>Rozvoj pro těžbu nerostů 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</si>
</sst>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1\30/1"/>
    <numFmt numFmtId="165" formatCode="0/1"/>
    <numFmt numFmtId="166" formatCode="0.0000"/>
    <numFmt numFmtId="167" formatCode="000\ 00"/>
    <numFmt numFmtId="168" formatCode="000"/>
    <numFmt numFmtId="169" formatCode="[$-405]d\.\ mmmm\ yyyy"/>
    <numFmt numFmtId="170" formatCode="0.000"/>
  </numFmts>
  <fonts count="40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166" fontId="0" fillId="0" borderId="15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166" fontId="0" fillId="0" borderId="17" xfId="0" applyNumberForma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0" fontId="2" fillId="32" borderId="19" xfId="0" applyFont="1" applyFill="1" applyBorder="1" applyAlignment="1">
      <alignment horizontal="left"/>
    </xf>
    <xf numFmtId="0" fontId="0" fillId="32" borderId="20" xfId="0" applyFill="1" applyBorder="1" applyAlignment="1">
      <alignment/>
    </xf>
    <xf numFmtId="166" fontId="2" fillId="32" borderId="21" xfId="0" applyNumberFormat="1" applyFont="1" applyFill="1" applyBorder="1" applyAlignment="1">
      <alignment horizontal="center"/>
    </xf>
    <xf numFmtId="166" fontId="2" fillId="0" borderId="15" xfId="0" applyNumberFormat="1" applyFont="1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0" fillId="32" borderId="19" xfId="0" applyFill="1" applyBorder="1" applyAlignment="1">
      <alignment/>
    </xf>
    <xf numFmtId="0" fontId="2" fillId="32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66" fontId="0" fillId="0" borderId="13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166" fontId="2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5" xfId="0" applyFont="1" applyFill="1" applyBorder="1" applyAlignment="1">
      <alignment horizontal="center"/>
    </xf>
    <xf numFmtId="166" fontId="0" fillId="0" borderId="27" xfId="0" applyNumberFormat="1" applyFill="1" applyBorder="1" applyAlignment="1">
      <alignment horizontal="center"/>
    </xf>
    <xf numFmtId="166" fontId="2" fillId="0" borderId="27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 horizontal="center"/>
    </xf>
    <xf numFmtId="166" fontId="2" fillId="32" borderId="10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left"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29" xfId="0" applyFill="1" applyBorder="1" applyAlignment="1">
      <alignment horizontal="center"/>
    </xf>
    <xf numFmtId="166" fontId="2" fillId="32" borderId="28" xfId="0" applyNumberFormat="1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 horizontal="center"/>
    </xf>
    <xf numFmtId="166" fontId="2" fillId="0" borderId="3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166" fontId="0" fillId="0" borderId="35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2" fillId="0" borderId="3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2" fillId="33" borderId="19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 horizontal="center"/>
    </xf>
    <xf numFmtId="166" fontId="2" fillId="33" borderId="2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166" fontId="2" fillId="0" borderId="28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3" xfId="0" applyFont="1" applyFill="1" applyBorder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166" fontId="0" fillId="0" borderId="27" xfId="0" applyNumberFormat="1" applyFont="1" applyFill="1" applyBorder="1" applyAlignment="1">
      <alignment horizontal="center"/>
    </xf>
    <xf numFmtId="0" fontId="0" fillId="0" borderId="42" xfId="0" applyFill="1" applyBorder="1" applyAlignment="1">
      <alignment/>
    </xf>
    <xf numFmtId="170" fontId="0" fillId="0" borderId="15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 horizontal="center"/>
    </xf>
    <xf numFmtId="166" fontId="2" fillId="34" borderId="2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2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43" xfId="0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2" fillId="32" borderId="2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0" fontId="0" fillId="32" borderId="20" xfId="0" applyFill="1" applyBorder="1" applyAlignment="1">
      <alignment/>
    </xf>
    <xf numFmtId="0" fontId="0" fillId="32" borderId="43" xfId="0" applyFill="1" applyBorder="1" applyAlignment="1">
      <alignment/>
    </xf>
    <xf numFmtId="0" fontId="2" fillId="32" borderId="1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1"/>
  <sheetViews>
    <sheetView showGridLines="0" tabSelected="1" zoomScalePageLayoutView="0" workbookViewId="0" topLeftCell="A1">
      <selection activeCell="S39" sqref="S39"/>
    </sheetView>
  </sheetViews>
  <sheetFormatPr defaultColWidth="9.140625" defaultRowHeight="12.75"/>
  <cols>
    <col min="1" max="1" width="11.57421875" style="0" customWidth="1"/>
    <col min="4" max="4" width="6.8515625" style="0" customWidth="1"/>
    <col min="5" max="5" width="10.00390625" style="0" customWidth="1"/>
    <col min="6" max="6" width="9.00390625" style="0" customWidth="1"/>
    <col min="12" max="16" width="7.28125" style="0" customWidth="1"/>
    <col min="17" max="17" width="9.8515625" style="0" customWidth="1"/>
  </cols>
  <sheetData>
    <row r="3" spans="1:17" ht="12.75">
      <c r="A3" s="2" t="s">
        <v>39</v>
      </c>
      <c r="B3" s="3"/>
      <c r="C3" s="3"/>
      <c r="D3" s="3"/>
      <c r="E3" s="3"/>
      <c r="F3" s="3"/>
      <c r="G3" s="3"/>
      <c r="H3" s="3"/>
      <c r="I3" s="3"/>
      <c r="J3" s="3"/>
      <c r="M3" s="4"/>
      <c r="Q3" s="4"/>
    </row>
    <row r="4" spans="1:14" ht="12.75">
      <c r="A4" s="4" t="s">
        <v>26</v>
      </c>
      <c r="N4" s="4"/>
    </row>
    <row r="5" spans="1:17" ht="13.5" thickBot="1">
      <c r="A5" s="4"/>
      <c r="N5" s="4"/>
      <c r="Q5" s="4" t="s">
        <v>6</v>
      </c>
    </row>
    <row r="6" spans="1:17" ht="13.5" thickBot="1">
      <c r="A6" s="5"/>
      <c r="B6" s="6"/>
      <c r="C6" s="7"/>
      <c r="D6" s="6"/>
      <c r="E6" s="5" t="s">
        <v>7</v>
      </c>
      <c r="F6" s="128" t="s">
        <v>8</v>
      </c>
      <c r="G6" s="129"/>
      <c r="H6" s="129"/>
      <c r="I6" s="129"/>
      <c r="J6" s="129"/>
      <c r="K6" s="130"/>
      <c r="L6" s="128" t="s">
        <v>9</v>
      </c>
      <c r="M6" s="129"/>
      <c r="N6" s="131"/>
      <c r="O6" s="131"/>
      <c r="P6" s="132"/>
      <c r="Q6" s="5" t="s">
        <v>44</v>
      </c>
    </row>
    <row r="7" spans="1:17" ht="12.75">
      <c r="A7" s="8" t="s">
        <v>10</v>
      </c>
      <c r="B7" s="133" t="s">
        <v>11</v>
      </c>
      <c r="C7" s="134"/>
      <c r="D7" s="9" t="s">
        <v>12</v>
      </c>
      <c r="E7" s="8" t="s">
        <v>13</v>
      </c>
      <c r="F7" s="5" t="s">
        <v>0</v>
      </c>
      <c r="G7" s="121" t="s">
        <v>14</v>
      </c>
      <c r="H7" s="121" t="s">
        <v>15</v>
      </c>
      <c r="I7" s="121" t="s">
        <v>16</v>
      </c>
      <c r="J7" s="5" t="s">
        <v>17</v>
      </c>
      <c r="K7" s="121" t="s">
        <v>3</v>
      </c>
      <c r="L7" s="121" t="s">
        <v>4</v>
      </c>
      <c r="M7" s="121" t="s">
        <v>1</v>
      </c>
      <c r="N7" s="121" t="s">
        <v>5</v>
      </c>
      <c r="O7" s="121" t="s">
        <v>18</v>
      </c>
      <c r="P7" s="121" t="s">
        <v>2</v>
      </c>
      <c r="Q7" s="8" t="s">
        <v>45</v>
      </c>
    </row>
    <row r="8" spans="1:17" ht="13.5" thickBot="1">
      <c r="A8" s="61" t="s">
        <v>19</v>
      </c>
      <c r="B8" s="126" t="s">
        <v>20</v>
      </c>
      <c r="C8" s="127"/>
      <c r="D8" s="62"/>
      <c r="E8" s="61" t="s">
        <v>21</v>
      </c>
      <c r="F8" s="61" t="s">
        <v>22</v>
      </c>
      <c r="G8" s="122"/>
      <c r="H8" s="122"/>
      <c r="I8" s="123"/>
      <c r="J8" s="61" t="s">
        <v>23</v>
      </c>
      <c r="K8" s="122"/>
      <c r="L8" s="123"/>
      <c r="M8" s="123"/>
      <c r="N8" s="123"/>
      <c r="O8" s="123"/>
      <c r="P8" s="123"/>
      <c r="Q8" s="61" t="s">
        <v>21</v>
      </c>
    </row>
    <row r="9" spans="1:17" ht="13.5" thickBot="1">
      <c r="A9" s="10">
        <v>10</v>
      </c>
      <c r="B9" s="11" t="s">
        <v>27</v>
      </c>
      <c r="C9" s="12"/>
      <c r="D9" s="13" t="s">
        <v>28</v>
      </c>
      <c r="E9" s="14">
        <v>0.2376</v>
      </c>
      <c r="F9" s="14"/>
      <c r="G9" s="14"/>
      <c r="H9" s="14"/>
      <c r="I9" s="14"/>
      <c r="J9" s="27"/>
      <c r="K9" s="14">
        <v>0.2376</v>
      </c>
      <c r="L9" s="14"/>
      <c r="M9" s="14"/>
      <c r="N9" s="14"/>
      <c r="O9" s="14"/>
      <c r="P9" s="14">
        <v>0.2376</v>
      </c>
      <c r="Q9" s="10">
        <v>0.2376</v>
      </c>
    </row>
    <row r="10" spans="1:17" ht="13.5" thickBot="1">
      <c r="A10" s="64" t="s">
        <v>29</v>
      </c>
      <c r="B10" s="65"/>
      <c r="C10" s="66"/>
      <c r="D10" s="67"/>
      <c r="E10" s="68">
        <f>E9</f>
        <v>0.2376</v>
      </c>
      <c r="F10" s="68"/>
      <c r="G10" s="68"/>
      <c r="H10" s="68"/>
      <c r="I10" s="68"/>
      <c r="J10" s="68"/>
      <c r="K10" s="68">
        <f>K9</f>
        <v>0.2376</v>
      </c>
      <c r="L10" s="68"/>
      <c r="M10" s="68"/>
      <c r="N10" s="68"/>
      <c r="O10" s="68"/>
      <c r="P10" s="68">
        <f>P9</f>
        <v>0.2376</v>
      </c>
      <c r="Q10" s="5">
        <f>SUM(Q9)</f>
        <v>0.2376</v>
      </c>
    </row>
    <row r="11" spans="1:17" ht="12.75">
      <c r="A11" s="100">
        <v>6</v>
      </c>
      <c r="B11" s="101" t="s">
        <v>30</v>
      </c>
      <c r="C11" s="102"/>
      <c r="D11" s="103" t="s">
        <v>28</v>
      </c>
      <c r="E11" s="104">
        <v>0.3192</v>
      </c>
      <c r="F11" s="104"/>
      <c r="G11" s="104"/>
      <c r="H11" s="104"/>
      <c r="I11" s="104"/>
      <c r="J11" s="79"/>
      <c r="K11" s="104">
        <v>0.3192</v>
      </c>
      <c r="L11" s="104"/>
      <c r="M11" s="104"/>
      <c r="N11" s="104">
        <v>0.3091</v>
      </c>
      <c r="O11" s="104"/>
      <c r="P11" s="104">
        <v>0.0101</v>
      </c>
      <c r="Q11" s="100">
        <v>0.1923</v>
      </c>
    </row>
    <row r="12" spans="1:17" ht="13.5" thickBot="1">
      <c r="A12" s="97">
        <v>18</v>
      </c>
      <c r="B12" s="105" t="s">
        <v>30</v>
      </c>
      <c r="C12" s="106"/>
      <c r="D12" s="107" t="s">
        <v>28</v>
      </c>
      <c r="E12" s="98">
        <v>2.4116</v>
      </c>
      <c r="F12" s="98"/>
      <c r="G12" s="98"/>
      <c r="H12" s="98"/>
      <c r="I12" s="98"/>
      <c r="J12" s="99"/>
      <c r="K12" s="98">
        <v>2.4116</v>
      </c>
      <c r="L12" s="98"/>
      <c r="M12" s="98"/>
      <c r="N12" s="98">
        <v>2.4116</v>
      </c>
      <c r="O12" s="98"/>
      <c r="P12" s="98"/>
      <c r="Q12" s="97">
        <v>2.4116</v>
      </c>
    </row>
    <row r="13" spans="1:17" ht="13.5" thickBot="1">
      <c r="A13" s="69" t="s">
        <v>31</v>
      </c>
      <c r="B13" s="70"/>
      <c r="C13" s="71"/>
      <c r="D13" s="72"/>
      <c r="E13" s="73">
        <f>SUM(E11:E12)</f>
        <v>2.7308</v>
      </c>
      <c r="F13" s="73"/>
      <c r="G13" s="73"/>
      <c r="H13" s="73"/>
      <c r="I13" s="73"/>
      <c r="J13" s="73"/>
      <c r="K13" s="73">
        <f aca="true" t="shared" si="0" ref="K13:Q13">SUM(K11:K12)</f>
        <v>2.7308</v>
      </c>
      <c r="L13" s="73"/>
      <c r="M13" s="73"/>
      <c r="N13" s="73">
        <f t="shared" si="0"/>
        <v>2.7207</v>
      </c>
      <c r="O13" s="73"/>
      <c r="P13" s="73">
        <f t="shared" si="0"/>
        <v>0.0101</v>
      </c>
      <c r="Q13" s="73">
        <f t="shared" si="0"/>
        <v>2.6039</v>
      </c>
    </row>
    <row r="14" spans="1:17" ht="13.5" thickBot="1">
      <c r="A14" s="49">
        <v>11</v>
      </c>
      <c r="B14" s="50" t="s">
        <v>32</v>
      </c>
      <c r="C14" s="51"/>
      <c r="D14" s="52" t="s">
        <v>28</v>
      </c>
      <c r="E14" s="53">
        <v>0.2334</v>
      </c>
      <c r="F14" s="53"/>
      <c r="G14" s="53"/>
      <c r="H14" s="53"/>
      <c r="I14" s="53"/>
      <c r="J14" s="54"/>
      <c r="K14" s="53">
        <v>0.2334</v>
      </c>
      <c r="L14" s="53"/>
      <c r="M14" s="53"/>
      <c r="N14" s="53">
        <v>0.2334</v>
      </c>
      <c r="O14" s="53"/>
      <c r="P14" s="53"/>
      <c r="Q14" s="55">
        <v>0.2266</v>
      </c>
    </row>
    <row r="15" spans="1:17" ht="13.5" thickBot="1">
      <c r="A15" s="22" t="s">
        <v>33</v>
      </c>
      <c r="B15" s="40"/>
      <c r="C15" s="41"/>
      <c r="D15" s="42"/>
      <c r="E15" s="24">
        <f>SUM(E14:E14)</f>
        <v>0.2334</v>
      </c>
      <c r="F15" s="24"/>
      <c r="G15" s="24"/>
      <c r="H15" s="24"/>
      <c r="I15" s="24"/>
      <c r="J15" s="24"/>
      <c r="K15" s="24">
        <f>SUM(K14:K14)</f>
        <v>0.2334</v>
      </c>
      <c r="L15" s="24"/>
      <c r="M15" s="24"/>
      <c r="N15" s="24">
        <f>SUM(N14:N14)</f>
        <v>0.2334</v>
      </c>
      <c r="O15" s="24"/>
      <c r="P15" s="24"/>
      <c r="Q15" s="74">
        <f>SUM(Q14)</f>
        <v>0.2266</v>
      </c>
    </row>
    <row r="16" spans="1:17" ht="12.75">
      <c r="A16" s="36">
        <v>1</v>
      </c>
      <c r="B16" s="32" t="s">
        <v>24</v>
      </c>
      <c r="C16" s="43"/>
      <c r="D16" s="28" t="s">
        <v>28</v>
      </c>
      <c r="E16" s="29">
        <v>0.3524</v>
      </c>
      <c r="F16" s="29"/>
      <c r="G16" s="29"/>
      <c r="H16" s="29"/>
      <c r="I16" s="29"/>
      <c r="J16" s="29"/>
      <c r="K16" s="29">
        <v>0.3524</v>
      </c>
      <c r="L16" s="29"/>
      <c r="M16" s="29"/>
      <c r="N16" s="29">
        <v>0.3524</v>
      </c>
      <c r="O16" s="29"/>
      <c r="P16" s="29"/>
      <c r="Q16" s="28">
        <v>0.3524</v>
      </c>
    </row>
    <row r="17" spans="1:17" ht="12.75">
      <c r="A17" s="15">
        <v>2</v>
      </c>
      <c r="B17" s="46" t="s">
        <v>24</v>
      </c>
      <c r="C17" s="16"/>
      <c r="D17" s="56" t="s">
        <v>28</v>
      </c>
      <c r="E17" s="17">
        <v>0.2056</v>
      </c>
      <c r="F17" s="17">
        <v>0.2056</v>
      </c>
      <c r="G17" s="17"/>
      <c r="H17" s="17"/>
      <c r="I17" s="17"/>
      <c r="J17" s="25"/>
      <c r="K17" s="17"/>
      <c r="L17" s="17"/>
      <c r="M17" s="17">
        <v>0.2056</v>
      </c>
      <c r="N17" s="17"/>
      <c r="O17" s="17"/>
      <c r="P17" s="17"/>
      <c r="Q17" s="15">
        <v>0.2056</v>
      </c>
    </row>
    <row r="18" spans="1:17" ht="12.75">
      <c r="A18" s="18">
        <v>5</v>
      </c>
      <c r="B18" s="47" t="s">
        <v>24</v>
      </c>
      <c r="C18" s="19"/>
      <c r="D18" s="48" t="s">
        <v>28</v>
      </c>
      <c r="E18" s="20">
        <v>0.0405</v>
      </c>
      <c r="F18" s="20"/>
      <c r="G18" s="20"/>
      <c r="H18" s="20"/>
      <c r="I18" s="20"/>
      <c r="J18" s="21"/>
      <c r="K18" s="20">
        <v>0.0405</v>
      </c>
      <c r="L18" s="20"/>
      <c r="M18" s="20"/>
      <c r="N18" s="20"/>
      <c r="O18" s="20"/>
      <c r="P18" s="20">
        <v>0.0405</v>
      </c>
      <c r="Q18" s="18"/>
    </row>
    <row r="19" spans="1:17" ht="12.75">
      <c r="A19" s="18">
        <v>8</v>
      </c>
      <c r="B19" s="47" t="s">
        <v>24</v>
      </c>
      <c r="C19" s="19"/>
      <c r="D19" s="48" t="s">
        <v>28</v>
      </c>
      <c r="E19" s="20">
        <v>0.1878</v>
      </c>
      <c r="F19" s="20"/>
      <c r="G19" s="20"/>
      <c r="H19" s="20"/>
      <c r="I19" s="20"/>
      <c r="J19" s="21"/>
      <c r="K19" s="20">
        <v>0.1878</v>
      </c>
      <c r="L19" s="20"/>
      <c r="M19" s="20"/>
      <c r="N19" s="20">
        <v>0.0811</v>
      </c>
      <c r="O19" s="20">
        <v>0.0766</v>
      </c>
      <c r="P19" s="20">
        <v>0.0301</v>
      </c>
      <c r="Q19" s="18">
        <v>0.0483</v>
      </c>
    </row>
    <row r="20" spans="1:17" ht="13.5" thickBot="1">
      <c r="A20" s="49">
        <v>9</v>
      </c>
      <c r="B20" s="50" t="s">
        <v>24</v>
      </c>
      <c r="C20" s="51"/>
      <c r="D20" s="52" t="s">
        <v>28</v>
      </c>
      <c r="E20" s="53">
        <v>0.0744</v>
      </c>
      <c r="F20" s="53"/>
      <c r="G20" s="53"/>
      <c r="H20" s="53"/>
      <c r="I20" s="53"/>
      <c r="J20" s="54"/>
      <c r="K20" s="53">
        <v>0.0744</v>
      </c>
      <c r="L20" s="53"/>
      <c r="M20" s="53"/>
      <c r="N20" s="53"/>
      <c r="O20" s="53">
        <v>0.011</v>
      </c>
      <c r="P20" s="53">
        <v>0.0634</v>
      </c>
      <c r="Q20" s="55">
        <v>0.0744</v>
      </c>
    </row>
    <row r="21" spans="1:17" ht="13.5" thickBot="1">
      <c r="A21" s="31" t="s">
        <v>25</v>
      </c>
      <c r="B21" s="30"/>
      <c r="C21" s="23"/>
      <c r="D21" s="26"/>
      <c r="E21" s="24">
        <f>SUM(E16:E20)</f>
        <v>0.8607</v>
      </c>
      <c r="F21" s="24">
        <f aca="true" t="shared" si="1" ref="F21:Q21">SUM(F16:F20)</f>
        <v>0.2056</v>
      </c>
      <c r="G21" s="24"/>
      <c r="H21" s="24"/>
      <c r="I21" s="24"/>
      <c r="J21" s="24"/>
      <c r="K21" s="24">
        <f t="shared" si="1"/>
        <v>0.6551</v>
      </c>
      <c r="L21" s="24"/>
      <c r="M21" s="24">
        <f t="shared" si="1"/>
        <v>0.2056</v>
      </c>
      <c r="N21" s="24">
        <f t="shared" si="1"/>
        <v>0.4335</v>
      </c>
      <c r="O21" s="24">
        <f t="shared" si="1"/>
        <v>0.0876</v>
      </c>
      <c r="P21" s="24">
        <f t="shared" si="1"/>
        <v>0.134</v>
      </c>
      <c r="Q21" s="24">
        <f t="shared" si="1"/>
        <v>0.6807000000000001</v>
      </c>
    </row>
    <row r="22" spans="1:17" s="1" customFormat="1" ht="3" customHeight="1" thickBo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0"/>
    </row>
    <row r="23" spans="1:17" ht="13.5" thickBot="1">
      <c r="A23" s="22" t="s">
        <v>34</v>
      </c>
      <c r="B23" s="30"/>
      <c r="C23" s="23"/>
      <c r="D23" s="26"/>
      <c r="E23" s="24">
        <f>SUM(E21+E15+E13+E10)</f>
        <v>4.0625</v>
      </c>
      <c r="F23" s="24">
        <f aca="true" t="shared" si="2" ref="F23:Q23">SUM(F21+F15+F13+F10)</f>
        <v>0.2056</v>
      </c>
      <c r="G23" s="24"/>
      <c r="H23" s="24"/>
      <c r="I23" s="24"/>
      <c r="J23" s="24"/>
      <c r="K23" s="24">
        <f t="shared" si="2"/>
        <v>3.8569</v>
      </c>
      <c r="L23" s="24"/>
      <c r="M23" s="24">
        <f t="shared" si="2"/>
        <v>0.2056</v>
      </c>
      <c r="N23" s="24">
        <f t="shared" si="2"/>
        <v>3.3876</v>
      </c>
      <c r="O23" s="24">
        <f t="shared" si="2"/>
        <v>0.0876</v>
      </c>
      <c r="P23" s="24">
        <f t="shared" si="2"/>
        <v>0.38170000000000004</v>
      </c>
      <c r="Q23" s="24">
        <f t="shared" si="2"/>
        <v>3.7488</v>
      </c>
    </row>
    <row r="24" spans="1:17" ht="13.5" thickBot="1">
      <c r="A24" s="44" t="s">
        <v>36</v>
      </c>
      <c r="B24" s="34" t="s">
        <v>35</v>
      </c>
      <c r="C24" s="45"/>
      <c r="D24" s="44" t="s">
        <v>28</v>
      </c>
      <c r="E24" s="35">
        <v>0.3899</v>
      </c>
      <c r="F24" s="35"/>
      <c r="G24" s="35"/>
      <c r="H24" s="35"/>
      <c r="I24" s="35"/>
      <c r="J24" s="35"/>
      <c r="K24" s="35">
        <v>0.3899</v>
      </c>
      <c r="L24" s="35"/>
      <c r="M24" s="35"/>
      <c r="N24" s="35">
        <v>0.3899</v>
      </c>
      <c r="O24" s="35"/>
      <c r="P24" s="35"/>
      <c r="Q24" s="33">
        <v>0.3899</v>
      </c>
    </row>
    <row r="25" spans="1:17" ht="13.5" thickBot="1">
      <c r="A25" s="31" t="s">
        <v>37</v>
      </c>
      <c r="B25" s="30"/>
      <c r="C25" s="23"/>
      <c r="D25" s="26"/>
      <c r="E25" s="24">
        <f>SUM(E24)</f>
        <v>0.3899</v>
      </c>
      <c r="F25" s="24"/>
      <c r="G25" s="24"/>
      <c r="H25" s="24"/>
      <c r="I25" s="24"/>
      <c r="J25" s="24"/>
      <c r="K25" s="24">
        <f>K24</f>
        <v>0.3899</v>
      </c>
      <c r="L25" s="24"/>
      <c r="M25" s="24"/>
      <c r="N25" s="24">
        <f>N24</f>
        <v>0.3899</v>
      </c>
      <c r="O25" s="24"/>
      <c r="P25" s="24"/>
      <c r="Q25" s="74">
        <f>SUM(Q24)</f>
        <v>0.3899</v>
      </c>
    </row>
    <row r="26" spans="1:17" ht="3" customHeight="1" thickBot="1">
      <c r="A26" s="57"/>
      <c r="B26" s="58"/>
      <c r="C26" s="59"/>
      <c r="D26" s="60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</row>
    <row r="27" spans="1:17" ht="13.5" thickBot="1">
      <c r="A27" s="112" t="s">
        <v>34</v>
      </c>
      <c r="B27" s="113"/>
      <c r="C27" s="114"/>
      <c r="D27" s="115"/>
      <c r="E27" s="116">
        <f>SUM(E25+E23)</f>
        <v>4.4524</v>
      </c>
      <c r="F27" s="116">
        <f aca="true" t="shared" si="3" ref="F27:Q27">SUM(F25+F23)</f>
        <v>0.2056</v>
      </c>
      <c r="G27" s="116"/>
      <c r="H27" s="116"/>
      <c r="I27" s="116"/>
      <c r="J27" s="116"/>
      <c r="K27" s="116">
        <f t="shared" si="3"/>
        <v>4.2468</v>
      </c>
      <c r="L27" s="116"/>
      <c r="M27" s="116">
        <f t="shared" si="3"/>
        <v>0.2056</v>
      </c>
      <c r="N27" s="116">
        <f t="shared" si="3"/>
        <v>3.7775</v>
      </c>
      <c r="O27" s="116">
        <f t="shared" si="3"/>
        <v>0.0876</v>
      </c>
      <c r="P27" s="116">
        <f t="shared" si="3"/>
        <v>0.38170000000000004</v>
      </c>
      <c r="Q27" s="116">
        <f t="shared" si="3"/>
        <v>4.1387</v>
      </c>
    </row>
    <row r="28" spans="1:17" s="1" customFormat="1" ht="12.75">
      <c r="A28" s="75" t="s">
        <v>47</v>
      </c>
      <c r="B28" s="76"/>
      <c r="C28" s="77"/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8" ht="12.75">
      <c r="A29" s="36" t="s">
        <v>42</v>
      </c>
      <c r="B29" s="32" t="s">
        <v>38</v>
      </c>
      <c r="C29" s="43"/>
      <c r="D29" s="28" t="s">
        <v>28</v>
      </c>
      <c r="E29" s="29">
        <v>17.965</v>
      </c>
      <c r="F29" s="29"/>
      <c r="G29" s="29"/>
      <c r="H29" s="29"/>
      <c r="I29" s="29"/>
      <c r="J29" s="29"/>
      <c r="K29" s="29">
        <v>17.965</v>
      </c>
      <c r="L29" s="29"/>
      <c r="M29" s="29"/>
      <c r="N29" s="29">
        <v>17.0142</v>
      </c>
      <c r="O29" s="29"/>
      <c r="P29" s="29">
        <v>0.9508</v>
      </c>
      <c r="Q29" s="111">
        <v>15.813</v>
      </c>
      <c r="R29" s="117"/>
    </row>
    <row r="30" spans="1:17" ht="12.75">
      <c r="A30" s="15" t="s">
        <v>41</v>
      </c>
      <c r="B30" s="46" t="s">
        <v>38</v>
      </c>
      <c r="C30" s="16"/>
      <c r="D30" s="56" t="s">
        <v>28</v>
      </c>
      <c r="E30" s="17">
        <v>2.1009</v>
      </c>
      <c r="F30" s="17">
        <v>1.071</v>
      </c>
      <c r="G30" s="17"/>
      <c r="H30" s="17"/>
      <c r="I30" s="17"/>
      <c r="J30" s="25"/>
      <c r="K30" s="17"/>
      <c r="L30" s="17"/>
      <c r="M30" s="17"/>
      <c r="N30" s="17">
        <v>1.071</v>
      </c>
      <c r="O30" s="17"/>
      <c r="P30" s="17"/>
      <c r="Q30" s="15">
        <v>2.1009</v>
      </c>
    </row>
    <row r="31" spans="1:17" ht="12.75">
      <c r="A31" s="15"/>
      <c r="B31" s="46"/>
      <c r="C31" s="16"/>
      <c r="D31" s="56"/>
      <c r="E31" s="17"/>
      <c r="F31" s="17"/>
      <c r="G31" s="17"/>
      <c r="H31" s="17"/>
      <c r="I31" s="17"/>
      <c r="J31" s="25"/>
      <c r="K31" s="17">
        <v>1.0299</v>
      </c>
      <c r="L31" s="17"/>
      <c r="M31" s="17"/>
      <c r="N31" s="17">
        <v>1.0299</v>
      </c>
      <c r="O31" s="17"/>
      <c r="P31" s="17"/>
      <c r="Q31" s="15"/>
    </row>
    <row r="32" spans="1:17" ht="13.5" thickBot="1">
      <c r="A32" s="81">
        <v>17</v>
      </c>
      <c r="B32" s="82" t="s">
        <v>43</v>
      </c>
      <c r="C32" s="83"/>
      <c r="D32" s="84" t="s">
        <v>28</v>
      </c>
      <c r="E32" s="85">
        <v>2.558</v>
      </c>
      <c r="F32" s="85"/>
      <c r="G32" s="85"/>
      <c r="H32" s="85"/>
      <c r="I32" s="85"/>
      <c r="J32" s="86"/>
      <c r="K32" s="85">
        <v>2.558</v>
      </c>
      <c r="L32" s="85"/>
      <c r="M32" s="85"/>
      <c r="N32" s="85">
        <v>1.9651</v>
      </c>
      <c r="O32" s="85"/>
      <c r="P32" s="85">
        <v>0.5929</v>
      </c>
      <c r="Q32" s="81">
        <v>2.2659</v>
      </c>
    </row>
    <row r="33" spans="1:17" s="1" customFormat="1" ht="13.5" thickBot="1">
      <c r="A33" s="89" t="s">
        <v>48</v>
      </c>
      <c r="B33" s="90"/>
      <c r="C33" s="91"/>
      <c r="D33" s="92"/>
      <c r="E33" s="93">
        <f>SUM(E28:E32)</f>
        <v>22.6239</v>
      </c>
      <c r="F33" s="93">
        <f>SUM(F28:F32)</f>
        <v>1.071</v>
      </c>
      <c r="G33" s="93"/>
      <c r="H33" s="93"/>
      <c r="I33" s="93"/>
      <c r="J33" s="93"/>
      <c r="K33" s="93">
        <f>SUM(K28:K32)</f>
        <v>21.5529</v>
      </c>
      <c r="L33" s="93"/>
      <c r="M33" s="93"/>
      <c r="N33" s="93">
        <f>SUM(N28:N32)</f>
        <v>21.0802</v>
      </c>
      <c r="O33" s="93"/>
      <c r="P33" s="93">
        <f>SUM(P28:P32)</f>
        <v>1.5436999999999999</v>
      </c>
      <c r="Q33" s="93">
        <f>SUM(Q28:Q32)</f>
        <v>20.1798</v>
      </c>
    </row>
    <row r="34" spans="1:17" s="1" customFormat="1" ht="12.75">
      <c r="A34" s="80" t="s">
        <v>46</v>
      </c>
      <c r="B34" s="76"/>
      <c r="C34" s="77"/>
      <c r="D34" s="10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2.75">
      <c r="A35" s="81">
        <v>16</v>
      </c>
      <c r="B35" s="46" t="s">
        <v>38</v>
      </c>
      <c r="C35" s="110"/>
      <c r="D35" s="29" t="s">
        <v>28</v>
      </c>
      <c r="E35" s="85">
        <v>0.0605</v>
      </c>
      <c r="F35" s="85"/>
      <c r="G35" s="85"/>
      <c r="H35" s="85"/>
      <c r="I35" s="85"/>
      <c r="J35" s="86"/>
      <c r="K35" s="85">
        <v>0.0605</v>
      </c>
      <c r="L35" s="85"/>
      <c r="M35" s="85"/>
      <c r="N35" s="85">
        <v>0.0605</v>
      </c>
      <c r="O35" s="85"/>
      <c r="P35" s="85"/>
      <c r="Q35" s="81">
        <v>0.0605</v>
      </c>
    </row>
    <row r="36" spans="1:17" ht="13.5" thickBot="1">
      <c r="A36" s="13">
        <v>19</v>
      </c>
      <c r="B36" s="50" t="s">
        <v>38</v>
      </c>
      <c r="C36" s="108"/>
      <c r="D36" s="109" t="s">
        <v>28</v>
      </c>
      <c r="E36" s="14">
        <v>0.4804</v>
      </c>
      <c r="F36" s="14"/>
      <c r="G36" s="14"/>
      <c r="H36" s="14"/>
      <c r="I36" s="14"/>
      <c r="J36" s="27"/>
      <c r="K36" s="14">
        <v>0.4804</v>
      </c>
      <c r="L36" s="14"/>
      <c r="M36" s="14"/>
      <c r="N36" s="14">
        <v>0.4804</v>
      </c>
      <c r="O36" s="14"/>
      <c r="P36" s="14"/>
      <c r="Q36" s="10"/>
    </row>
    <row r="37" spans="1:17" s="1" customFormat="1" ht="13.5" thickBot="1">
      <c r="A37" s="89" t="s">
        <v>46</v>
      </c>
      <c r="B37" s="90"/>
      <c r="C37" s="91"/>
      <c r="D37" s="92"/>
      <c r="E37" s="93">
        <f>SUM(E35:E36)</f>
        <v>0.5408999999999999</v>
      </c>
      <c r="F37" s="93"/>
      <c r="G37" s="93"/>
      <c r="H37" s="93"/>
      <c r="I37" s="93"/>
      <c r="J37" s="93"/>
      <c r="K37" s="93">
        <f aca="true" t="shared" si="4" ref="K37:Q37">SUM(K35:K36)</f>
        <v>0.5408999999999999</v>
      </c>
      <c r="L37" s="93"/>
      <c r="M37" s="93"/>
      <c r="N37" s="93">
        <f t="shared" si="4"/>
        <v>0.5408999999999999</v>
      </c>
      <c r="O37" s="93"/>
      <c r="P37" s="93"/>
      <c r="Q37" s="93">
        <f t="shared" si="4"/>
        <v>0.0605</v>
      </c>
    </row>
    <row r="38" spans="1:17" ht="3" customHeight="1" thickBot="1">
      <c r="A38" s="63"/>
      <c r="B38" s="94"/>
      <c r="C38" s="12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ht="13.5" thickBot="1">
      <c r="A39" s="31" t="s">
        <v>49</v>
      </c>
      <c r="B39" s="30"/>
      <c r="C39" s="23"/>
      <c r="D39" s="26"/>
      <c r="E39" s="24">
        <f>SUM(E37+E33)</f>
        <v>23.1648</v>
      </c>
      <c r="F39" s="24">
        <f>SUM(F37+F33)</f>
        <v>1.071</v>
      </c>
      <c r="G39" s="24"/>
      <c r="H39" s="24"/>
      <c r="I39" s="24"/>
      <c r="J39" s="24"/>
      <c r="K39" s="24">
        <f>SUM(K37+K33)</f>
        <v>22.0938</v>
      </c>
      <c r="L39" s="24"/>
      <c r="M39" s="24"/>
      <c r="N39" s="24">
        <f>SUM(N37+N33)</f>
        <v>21.621100000000002</v>
      </c>
      <c r="O39" s="24"/>
      <c r="P39" s="24">
        <f>SUM(P37+P33)</f>
        <v>1.5436999999999999</v>
      </c>
      <c r="Q39" s="24">
        <f>SUM(Q37+Q33)</f>
        <v>20.2403</v>
      </c>
    </row>
    <row r="40" spans="1:17" ht="3" customHeight="1" thickBot="1">
      <c r="A40" s="8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88"/>
    </row>
    <row r="41" spans="1:17" ht="13.5" thickBot="1">
      <c r="A41" s="118" t="s">
        <v>40</v>
      </c>
      <c r="B41" s="119"/>
      <c r="C41" s="119"/>
      <c r="D41" s="120"/>
      <c r="E41" s="116">
        <f>SUM(E39+E27)</f>
        <v>27.6172</v>
      </c>
      <c r="F41" s="116">
        <f aca="true" t="shared" si="5" ref="F41:Q41">SUM(F39+F27)</f>
        <v>1.2766</v>
      </c>
      <c r="G41" s="116"/>
      <c r="H41" s="116"/>
      <c r="I41" s="116"/>
      <c r="J41" s="116"/>
      <c r="K41" s="116">
        <f t="shared" si="5"/>
        <v>26.340600000000002</v>
      </c>
      <c r="L41" s="116"/>
      <c r="M41" s="116">
        <f t="shared" si="5"/>
        <v>0.2056</v>
      </c>
      <c r="N41" s="116">
        <f t="shared" si="5"/>
        <v>25.398600000000002</v>
      </c>
      <c r="O41" s="116">
        <f t="shared" si="5"/>
        <v>0.0876</v>
      </c>
      <c r="P41" s="116">
        <f t="shared" si="5"/>
        <v>1.9253999999999998</v>
      </c>
      <c r="Q41" s="116">
        <f t="shared" si="5"/>
        <v>24.379</v>
      </c>
    </row>
  </sheetData>
  <sheetProtection/>
  <mergeCells count="15">
    <mergeCell ref="F6:K6"/>
    <mergeCell ref="L6:P6"/>
    <mergeCell ref="B7:C7"/>
    <mergeCell ref="G7:G8"/>
    <mergeCell ref="H7:H8"/>
    <mergeCell ref="I7:I8"/>
    <mergeCell ref="A41:D41"/>
    <mergeCell ref="K7:K8"/>
    <mergeCell ref="L7:L8"/>
    <mergeCell ref="M7:M8"/>
    <mergeCell ref="N7:N8"/>
    <mergeCell ref="A22:Q22"/>
    <mergeCell ref="O7:O8"/>
    <mergeCell ref="P7:P8"/>
    <mergeCell ref="B8:C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Ing.arch. Alexandra Kasková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2018-08-22T06:20:52Z</cp:lastPrinted>
  <dcterms:created xsi:type="dcterms:W3CDTF">2011-12-06T07:14:01Z</dcterms:created>
  <dcterms:modified xsi:type="dcterms:W3CDTF">2018-08-22T06:55:09Z</dcterms:modified>
  <cp:category/>
  <cp:version/>
  <cp:contentType/>
  <cp:contentStatus/>
</cp:coreProperties>
</file>